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abril - junio 2022\"/>
    </mc:Choice>
  </mc:AlternateContent>
  <xr:revisionPtr revIDLastSave="0" documentId="8_{74754132-B78C-44DF-9105-0D8551E0FA59}" xr6:coauthVersionLast="47" xr6:coauthVersionMax="47" xr10:uidLastSave="{00000000-0000-0000-0000-000000000000}"/>
  <bookViews>
    <workbookView xWindow="-108" yWindow="-108" windowWidth="23256" windowHeight="12576" xr2:uid="{306BF845-DF79-4943-92B8-BE3B9BAF446C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GASTO_E_FIN_01">Hoja1!$B$28</definedName>
    <definedName name="GASTO_E_FIN_02">Hoja1!$C$28</definedName>
    <definedName name="GASTO_E_FIN_03">Hoja1!$D$28</definedName>
    <definedName name="GASTO_E_FIN_04">Hoja1!$E$28</definedName>
    <definedName name="GASTO_E_FIN_05">Hoja1!$F$28</definedName>
    <definedName name="GASTO_E_FIN_06">Hoja1!$G$28</definedName>
    <definedName name="GASTO_E_T1">Hoja1!$B$19</definedName>
    <definedName name="GASTO_E_T2">Hoja1!$C$19</definedName>
    <definedName name="GASTO_E_T3">Hoja1!$D$19</definedName>
    <definedName name="GASTO_E_T4">Hoja1!$E$19</definedName>
    <definedName name="GASTO_E_T5">Hoja1!$F$19</definedName>
    <definedName name="GASTO_E_T6">Hoja1!$G$19</definedName>
    <definedName name="GASTO_NE_FIN_01">Hoja1!$B$18</definedName>
    <definedName name="GASTO_NE_FIN_02">Hoja1!$C$18</definedName>
    <definedName name="GASTO_NE_FIN_03">Hoja1!$D$18</definedName>
    <definedName name="GASTO_NE_FIN_04">Hoja1!$E$18</definedName>
    <definedName name="GASTO_NE_FIN_05">Hoja1!$F$18</definedName>
    <definedName name="GASTO_NE_FIN_06">Hoja1!$G$18</definedName>
    <definedName name="GASTO_NE_T1">Hoja1!$B$9</definedName>
    <definedName name="GASTO_NE_T2">Hoja1!$C$9</definedName>
    <definedName name="GASTO_NE_T3">Hoja1!$D$9</definedName>
    <definedName name="GASTO_NE_T4">Hoja1!$E$9</definedName>
    <definedName name="GASTO_NE_T5">Hoja1!$F$9</definedName>
    <definedName name="GASTO_NE_T6">Hoja1!$G$9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G27" i="1" s="1"/>
  <c r="D26" i="1"/>
  <c r="G26" i="1" s="1"/>
  <c r="D25" i="1"/>
  <c r="G25" i="1" s="1"/>
  <c r="D24" i="1"/>
  <c r="G24" i="1" s="1"/>
  <c r="F19" i="1"/>
  <c r="E19" i="1"/>
  <c r="C19" i="1"/>
  <c r="B19" i="1"/>
  <c r="D17" i="1"/>
  <c r="G17" i="1" s="1"/>
  <c r="D16" i="1"/>
  <c r="G16" i="1" s="1"/>
  <c r="D15" i="1"/>
  <c r="D9" i="1" s="1"/>
  <c r="D14" i="1"/>
  <c r="G14" i="1" s="1"/>
  <c r="F9" i="1"/>
  <c r="F29" i="1" s="1"/>
  <c r="E9" i="1"/>
  <c r="E29" i="1" s="1"/>
  <c r="C9" i="1"/>
  <c r="C29" i="1" s="1"/>
  <c r="B9" i="1"/>
  <c r="B29" i="1" s="1"/>
  <c r="A5" i="1"/>
  <c r="A2" i="1"/>
  <c r="G19" i="1" l="1"/>
  <c r="D19" i="1"/>
  <c r="D29" i="1" s="1"/>
  <c r="G15" i="1"/>
  <c r="G9" i="1" s="1"/>
  <c r="G29" i="1" s="1"/>
</calcChain>
</file>

<file path=xl/sharedStrings.xml><?xml version="1.0" encoding="utf-8"?>
<sst xmlns="http://schemas.openxmlformats.org/spreadsheetml/2006/main" count="33" uniqueCount="24">
  <si>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</si>
  <si>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</si>
  <si>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</si>
  <si>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</si>
  <si>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</si>
  <si>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</si>
  <si>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</si>
  <si>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</si>
  <si>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</si>
  <si>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</si>
  <si>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</si>
  <si>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</si>
  <si>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</si>
  <si>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0101 DESPACHO DEL RECTOR</t>
  </si>
  <si>
    <t>0201 DESPACHO DE LA SECRETARIA ACADEMICA</t>
  </si>
  <si>
    <t>0301 DESPACHO DE LA SECRETARIA ADMVA.</t>
  </si>
  <si>
    <t>0401 ORGANO INTERNO DE CONTROL DE LA UPJR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</si>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</sst>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9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2/Junio/Cuenta%20P&#250;blica_%202&#176;%20trimestre%202022%20p&#180;imprimir/0361_IDF_PEGT_UPJ_2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junio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C658D-A3A2-48FB-BCFD-018948575BC5}">
  <dimension ref="A1:G30"/>
  <sheetViews>
    <sheetView tabSelected="1" workbookViewId="0">
      <selection sqref="A1:XFD1048576"/>
    </sheetView>
  </sheetViews>
  <sheetFormatPr baseColWidth="10" defaultColWidth="0" defaultRowHeight="14.4" zeroHeight="1" x14ac:dyDescent="0.3"/>
  <cols>
    <col min="1" max="1" width="59.21875" customWidth="1"/>
    <col min="2" max="6" width="20.77734375" customWidth="1"/>
    <col min="7" max="7" width="18.21875" customWidth="1"/>
    <col min="8" max="16384" width="10.77734375" hidden="1"/>
  </cols>
  <sheetData>
    <row r="1" spans="1:7" ht="21" x14ac:dyDescent="0.3">
      <c r="A1" s="18" t="s">
        <v>0</v>
      </c>
      <c r="B1" s="18"/>
      <c r="C1" s="18"/>
      <c r="D1" s="18"/>
      <c r="E1" s="18"/>
      <c r="F1" s="18"/>
      <c r="G1" s="18"/>
    </row>
    <row r="2" spans="1:7" x14ac:dyDescent="0.3">
      <c r="A2" s="19" t="str">
        <f>ENTE_PUBLICO_A</f>
        <v>UNIVERSIDAD POLITÉCNICA DE JUVENTINO ROSAS, Gobierno del Estado de Guanajuato (a)</v>
      </c>
      <c r="B2" s="20"/>
      <c r="C2" s="20"/>
      <c r="D2" s="20"/>
      <c r="E2" s="20"/>
      <c r="F2" s="20"/>
      <c r="G2" s="21"/>
    </row>
    <row r="3" spans="1:7" x14ac:dyDescent="0.3">
      <c r="A3" s="22" t="s">
        <v>1</v>
      </c>
      <c r="B3" s="23"/>
      <c r="C3" s="23"/>
      <c r="D3" s="23"/>
      <c r="E3" s="23"/>
      <c r="F3" s="23"/>
      <c r="G3" s="24"/>
    </row>
    <row r="4" spans="1:7" x14ac:dyDescent="0.3">
      <c r="A4" s="22" t="s">
        <v>2</v>
      </c>
      <c r="B4" s="23"/>
      <c r="C4" s="23"/>
      <c r="D4" s="23"/>
      <c r="E4" s="23"/>
      <c r="F4" s="23"/>
      <c r="G4" s="24"/>
    </row>
    <row r="5" spans="1:7" x14ac:dyDescent="0.3">
      <c r="A5" s="22" t="str">
        <f>TRIMESTRE</f>
        <v>Del 1 de enero al 30 de junio de 2022 (b)</v>
      </c>
      <c r="B5" s="23"/>
      <c r="C5" s="23"/>
      <c r="D5" s="23"/>
      <c r="E5" s="23"/>
      <c r="F5" s="23"/>
      <c r="G5" s="24"/>
    </row>
    <row r="6" spans="1:7" x14ac:dyDescent="0.3">
      <c r="A6" s="25" t="s">
        <v>3</v>
      </c>
      <c r="B6" s="26"/>
      <c r="C6" s="26"/>
      <c r="D6" s="26"/>
      <c r="E6" s="26"/>
      <c r="F6" s="26"/>
      <c r="G6" s="27"/>
    </row>
    <row r="7" spans="1:7" x14ac:dyDescent="0.3">
      <c r="A7" s="13" t="s">
        <v>4</v>
      </c>
      <c r="B7" s="15" t="s">
        <v>5</v>
      </c>
      <c r="C7" s="15"/>
      <c r="D7" s="15"/>
      <c r="E7" s="15"/>
      <c r="F7" s="15"/>
      <c r="G7" s="16" t="s">
        <v>6</v>
      </c>
    </row>
    <row r="8" spans="1:7" ht="28.8" x14ac:dyDescent="0.3">
      <c r="A8" s="14"/>
      <c r="B8" s="1" t="s">
        <v>7</v>
      </c>
      <c r="C8" s="2" t="s">
        <v>8</v>
      </c>
      <c r="D8" s="1" t="s">
        <v>9</v>
      </c>
      <c r="E8" s="1" t="s">
        <v>10</v>
      </c>
      <c r="F8" s="1" t="s">
        <v>11</v>
      </c>
      <c r="G8" s="17"/>
    </row>
    <row r="9" spans="1:7" x14ac:dyDescent="0.3">
      <c r="A9" s="3" t="s">
        <v>12</v>
      </c>
      <c r="B9" s="4">
        <f>SUM(B10:GASTO_NE_FIN_01)</f>
        <v>38079948.340000004</v>
      </c>
      <c r="C9" s="4">
        <f>SUM(C10:GASTO_NE_FIN_02)</f>
        <v>3321736.84</v>
      </c>
      <c r="D9" s="4">
        <f>SUM(D10:GASTO_NE_FIN_03)</f>
        <v>42750185.739999995</v>
      </c>
      <c r="E9" s="4">
        <f>SUM(E10:GASTO_NE_FIN_04)</f>
        <v>23690861.040000003</v>
      </c>
      <c r="F9" s="4">
        <f>SUM(F10:GASTO_NE_FIN_05)</f>
        <v>23641124.890000001</v>
      </c>
      <c r="G9" s="4">
        <f>SUM(G10:GASTO_NE_FIN_06)</f>
        <v>19059324.700000003</v>
      </c>
    </row>
    <row r="10" spans="1:7" s="7" customFormat="1" x14ac:dyDescent="0.3">
      <c r="A10" s="5" t="s">
        <v>13</v>
      </c>
      <c r="B10" s="6">
        <v>2264007.0499999998</v>
      </c>
      <c r="C10" s="6">
        <v>0</v>
      </c>
      <c r="D10" s="6">
        <v>2356004.8199999998</v>
      </c>
      <c r="E10" s="6">
        <v>1450705.34</v>
      </c>
      <c r="F10" s="6">
        <v>1450705.34</v>
      </c>
      <c r="G10" s="6">
        <v>905299.47999999975</v>
      </c>
    </row>
    <row r="11" spans="1:7" s="7" customFormat="1" x14ac:dyDescent="0.3">
      <c r="A11" s="5" t="s">
        <v>14</v>
      </c>
      <c r="B11" s="6">
        <v>27828999.199999999</v>
      </c>
      <c r="C11" s="6">
        <v>1402245.23</v>
      </c>
      <c r="D11" s="6">
        <v>29017217.830000002</v>
      </c>
      <c r="E11" s="6">
        <v>16008397.439999999</v>
      </c>
      <c r="F11" s="6">
        <v>16008397.439999999</v>
      </c>
      <c r="G11" s="6">
        <v>13008820.390000002</v>
      </c>
    </row>
    <row r="12" spans="1:7" s="7" customFormat="1" x14ac:dyDescent="0.3">
      <c r="A12" s="5" t="s">
        <v>15</v>
      </c>
      <c r="B12" s="6">
        <v>7743794.5700000003</v>
      </c>
      <c r="C12" s="6">
        <v>1919491.61</v>
      </c>
      <c r="D12" s="6">
        <v>11140030.789999999</v>
      </c>
      <c r="E12" s="6">
        <v>6064897.4900000002</v>
      </c>
      <c r="F12" s="6">
        <v>6015161.3399999999</v>
      </c>
      <c r="G12" s="6">
        <v>5075133.2999999989</v>
      </c>
    </row>
    <row r="13" spans="1:7" s="7" customFormat="1" x14ac:dyDescent="0.3">
      <c r="A13" s="5" t="s">
        <v>16</v>
      </c>
      <c r="B13" s="6">
        <v>243147.51999999999</v>
      </c>
      <c r="C13" s="6">
        <v>0</v>
      </c>
      <c r="D13" s="6">
        <v>236932.3</v>
      </c>
      <c r="E13" s="6">
        <v>166860.76999999999</v>
      </c>
      <c r="F13" s="6">
        <v>166860.76999999999</v>
      </c>
      <c r="G13" s="6">
        <v>70071.53</v>
      </c>
    </row>
    <row r="14" spans="1:7" s="7" customFormat="1" x14ac:dyDescent="0.3">
      <c r="A14" s="5" t="s">
        <v>17</v>
      </c>
      <c r="B14" s="6"/>
      <c r="C14" s="6"/>
      <c r="D14" s="6">
        <f t="shared" ref="D14:D17" si="0">B14+C14</f>
        <v>0</v>
      </c>
      <c r="E14" s="6"/>
      <c r="F14" s="6"/>
      <c r="G14" s="6">
        <f t="shared" ref="G14:G17" si="1">D14-E14</f>
        <v>0</v>
      </c>
    </row>
    <row r="15" spans="1:7" s="7" customFormat="1" x14ac:dyDescent="0.3">
      <c r="A15" s="5" t="s">
        <v>18</v>
      </c>
      <c r="B15" s="6"/>
      <c r="C15" s="6"/>
      <c r="D15" s="6">
        <f t="shared" si="0"/>
        <v>0</v>
      </c>
      <c r="E15" s="6"/>
      <c r="F15" s="6"/>
      <c r="G15" s="6">
        <f t="shared" si="1"/>
        <v>0</v>
      </c>
    </row>
    <row r="16" spans="1:7" s="7" customFormat="1" x14ac:dyDescent="0.3">
      <c r="A16" s="5" t="s">
        <v>19</v>
      </c>
      <c r="B16" s="6"/>
      <c r="C16" s="6"/>
      <c r="D16" s="6">
        <f t="shared" si="0"/>
        <v>0</v>
      </c>
      <c r="E16" s="6"/>
      <c r="F16" s="6"/>
      <c r="G16" s="6">
        <f t="shared" si="1"/>
        <v>0</v>
      </c>
    </row>
    <row r="17" spans="1:7" s="7" customFormat="1" x14ac:dyDescent="0.3">
      <c r="A17" s="5" t="s">
        <v>20</v>
      </c>
      <c r="B17" s="6"/>
      <c r="C17" s="6"/>
      <c r="D17" s="6">
        <f t="shared" si="0"/>
        <v>0</v>
      </c>
      <c r="E17" s="6"/>
      <c r="F17" s="6"/>
      <c r="G17" s="6">
        <f t="shared" si="1"/>
        <v>0</v>
      </c>
    </row>
    <row r="18" spans="1:7" x14ac:dyDescent="0.3">
      <c r="A18" s="8" t="s">
        <v>21</v>
      </c>
      <c r="B18" s="9"/>
      <c r="C18" s="9"/>
      <c r="D18" s="9"/>
      <c r="E18" s="9"/>
      <c r="F18" s="9"/>
      <c r="G18" s="9"/>
    </row>
    <row r="19" spans="1:7" s="7" customFormat="1" x14ac:dyDescent="0.3">
      <c r="A19" s="10" t="s">
        <v>22</v>
      </c>
      <c r="B19" s="11">
        <f>SUM(B20:GASTO_E_FIN_01)</f>
        <v>13872665</v>
      </c>
      <c r="C19" s="11">
        <f>SUM(C20:GASTO_E_FIN_02)</f>
        <v>3895902.9800000004</v>
      </c>
      <c r="D19" s="11">
        <f>SUM(D20:GASTO_E_FIN_03)</f>
        <v>18828699.98</v>
      </c>
      <c r="E19" s="11">
        <f>SUM(E20:GASTO_E_FIN_04)</f>
        <v>3778802.25</v>
      </c>
      <c r="F19" s="11">
        <f>SUM(F20:GASTO_E_FIN_05)</f>
        <v>3773914.75</v>
      </c>
      <c r="G19" s="11">
        <f>SUM(G20:GASTO_E_FIN_06)</f>
        <v>15049897.73</v>
      </c>
    </row>
    <row r="20" spans="1:7" s="7" customFormat="1" x14ac:dyDescent="0.3">
      <c r="A20" s="5" t="s">
        <v>13</v>
      </c>
      <c r="B20" s="6">
        <v>686796.57</v>
      </c>
      <c r="C20" s="6">
        <v>132320.6</v>
      </c>
      <c r="D20" s="6">
        <v>1267967.58</v>
      </c>
      <c r="E20" s="6">
        <v>22571</v>
      </c>
      <c r="F20" s="6">
        <v>22571</v>
      </c>
      <c r="G20" s="6">
        <v>1245396.58</v>
      </c>
    </row>
    <row r="21" spans="1:7" s="7" customFormat="1" x14ac:dyDescent="0.3">
      <c r="A21" s="5" t="s">
        <v>14</v>
      </c>
      <c r="B21" s="6">
        <v>7621419.0999999996</v>
      </c>
      <c r="C21" s="6">
        <v>3105591.97</v>
      </c>
      <c r="D21" s="6">
        <v>10443801.09</v>
      </c>
      <c r="E21" s="6">
        <v>2413374.9900000002</v>
      </c>
      <c r="F21" s="6">
        <v>2413374.9900000002</v>
      </c>
      <c r="G21" s="6">
        <v>8030426.0999999996</v>
      </c>
    </row>
    <row r="22" spans="1:7" s="7" customFormat="1" x14ac:dyDescent="0.3">
      <c r="A22" s="5" t="s">
        <v>15</v>
      </c>
      <c r="B22" s="6">
        <v>5461340.5899999999</v>
      </c>
      <c r="C22" s="6">
        <v>657990.41</v>
      </c>
      <c r="D22" s="6">
        <v>7015900.0200000005</v>
      </c>
      <c r="E22" s="6">
        <v>1340056.26</v>
      </c>
      <c r="F22" s="6">
        <v>1335168.76</v>
      </c>
      <c r="G22" s="6">
        <v>5675843.7600000007</v>
      </c>
    </row>
    <row r="23" spans="1:7" s="7" customFormat="1" x14ac:dyDescent="0.3">
      <c r="A23" s="5" t="s">
        <v>16</v>
      </c>
      <c r="B23" s="6">
        <v>103108.74</v>
      </c>
      <c r="C23" s="6">
        <v>0</v>
      </c>
      <c r="D23" s="6">
        <v>101031.29</v>
      </c>
      <c r="E23" s="6">
        <v>2800</v>
      </c>
      <c r="F23" s="6">
        <v>2800</v>
      </c>
      <c r="G23" s="6">
        <v>98231.29</v>
      </c>
    </row>
    <row r="24" spans="1:7" s="7" customFormat="1" x14ac:dyDescent="0.3">
      <c r="A24" s="5" t="s">
        <v>17</v>
      </c>
      <c r="B24" s="6"/>
      <c r="C24" s="6"/>
      <c r="D24" s="6">
        <f t="shared" ref="D24:D27" si="2">B24+C24</f>
        <v>0</v>
      </c>
      <c r="E24" s="6"/>
      <c r="F24" s="6"/>
      <c r="G24" s="6">
        <f t="shared" ref="G24:G27" si="3">D24-E24</f>
        <v>0</v>
      </c>
    </row>
    <row r="25" spans="1:7" s="7" customFormat="1" x14ac:dyDescent="0.3">
      <c r="A25" s="5" t="s">
        <v>18</v>
      </c>
      <c r="B25" s="6"/>
      <c r="C25" s="6"/>
      <c r="D25" s="6">
        <f t="shared" si="2"/>
        <v>0</v>
      </c>
      <c r="E25" s="6"/>
      <c r="F25" s="6"/>
      <c r="G25" s="6">
        <f t="shared" si="3"/>
        <v>0</v>
      </c>
    </row>
    <row r="26" spans="1:7" s="7" customFormat="1" x14ac:dyDescent="0.3">
      <c r="A26" s="5" t="s">
        <v>19</v>
      </c>
      <c r="B26" s="6"/>
      <c r="C26" s="6"/>
      <c r="D26" s="6">
        <f t="shared" si="2"/>
        <v>0</v>
      </c>
      <c r="E26" s="6"/>
      <c r="F26" s="6"/>
      <c r="G26" s="6">
        <f t="shared" si="3"/>
        <v>0</v>
      </c>
    </row>
    <row r="27" spans="1:7" s="7" customFormat="1" x14ac:dyDescent="0.3">
      <c r="A27" s="5" t="s">
        <v>20</v>
      </c>
      <c r="B27" s="6"/>
      <c r="C27" s="6"/>
      <c r="D27" s="6">
        <f t="shared" si="2"/>
        <v>0</v>
      </c>
      <c r="E27" s="6"/>
      <c r="F27" s="6"/>
      <c r="G27" s="6">
        <f t="shared" si="3"/>
        <v>0</v>
      </c>
    </row>
    <row r="28" spans="1:7" x14ac:dyDescent="0.3">
      <c r="A28" s="8" t="s">
        <v>21</v>
      </c>
      <c r="B28" s="9"/>
      <c r="C28" s="9"/>
      <c r="D28" s="9"/>
      <c r="E28" s="9"/>
      <c r="F28" s="9"/>
      <c r="G28" s="9"/>
    </row>
    <row r="29" spans="1:7" x14ac:dyDescent="0.3">
      <c r="A29" s="10" t="s">
        <v>23</v>
      </c>
      <c r="B29" s="11">
        <f>GASTO_NE_T1+GASTO_E_T1</f>
        <v>51952613.340000004</v>
      </c>
      <c r="C29" s="11">
        <f>GASTO_NE_T2+GASTO_E_T2</f>
        <v>7217639.8200000003</v>
      </c>
      <c r="D29" s="11">
        <f>GASTO_NE_T3+GASTO_E_T3</f>
        <v>61578885.719999999</v>
      </c>
      <c r="E29" s="11">
        <f>GASTO_NE_T4+GASTO_E_T4</f>
        <v>27469663.290000003</v>
      </c>
      <c r="F29" s="11">
        <f>GASTO_NE_T5+GASTO_E_T5</f>
        <v>27415039.640000001</v>
      </c>
      <c r="G29" s="11">
        <f>GASTO_NE_T6+GASTO_E_T6</f>
        <v>34109222.430000007</v>
      </c>
    </row>
    <row r="30" spans="1:7" x14ac:dyDescent="0.3">
      <c r="A30" s="12"/>
      <c r="B30" s="12"/>
      <c r="C30" s="12"/>
      <c r="D30" s="12"/>
      <c r="E30" s="12"/>
      <c r="F30" s="12"/>
      <c r="G30" s="1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29" xr:uid="{0BCC1EEA-509F-4052-A48A-7FA1FD9666C0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2022-07-23T00:04:55Z</dcterms:created>
  <dcterms:modified xsi:type="dcterms:W3CDTF">2022-07-23T00:08:59Z</dcterms:modified>
</cp:coreProperties>
</file>